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20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5" i="1"/>
  <c r="G144"/>
  <c r="G143"/>
  <c r="G142"/>
  <c r="G141"/>
  <c r="G135"/>
  <c r="G134"/>
  <c r="G133"/>
  <c r="G132"/>
  <c r="H87"/>
  <c r="I98"/>
  <c r="G87"/>
  <c r="I86"/>
  <c r="I85"/>
  <c r="I84"/>
  <c r="I83"/>
  <c r="I79"/>
  <c r="I65"/>
  <c r="I67" s="1"/>
  <c r="G145" l="1"/>
  <c r="I80"/>
  <c r="I87"/>
  <c r="I147" l="1"/>
  <c r="I110"/>
  <c r="I112" s="1"/>
  <c r="I103"/>
  <c r="I106" s="1"/>
  <c r="I89"/>
  <c r="I113" l="1"/>
  <c r="I116" l="1"/>
  <c r="I118" s="1"/>
  <c r="I115"/>
</calcChain>
</file>

<file path=xl/sharedStrings.xml><?xml version="1.0" encoding="utf-8"?>
<sst xmlns="http://schemas.openxmlformats.org/spreadsheetml/2006/main" count="171" uniqueCount="119">
  <si>
    <t>County:</t>
  </si>
  <si>
    <t>This form must be completed by all Category IA and IIB Permittees for each annual water use</t>
  </si>
  <si>
    <t>Section I - General Information</t>
  </si>
  <si>
    <t>Name, address and phone number of Permittee:</t>
  </si>
  <si>
    <t>Name, address and phone number of the contact person for the Permittee:</t>
  </si>
  <si>
    <t>e-mail address</t>
  </si>
  <si>
    <t>Authorized Official</t>
  </si>
  <si>
    <t>Please provide leak survey information and population estimates for the last year.</t>
  </si>
  <si>
    <t>The Illinois Department of Natural Resources is requesting disclosure of information that is necessary to  accomplish the statutory purpose as</t>
  </si>
  <si>
    <t>outlined  under Chapter 19, Section 120.2 of the Illinois Revised Statutes.  Disclosure of this information is  required.  Failure to provide any</t>
  </si>
  <si>
    <t>Title:</t>
  </si>
  <si>
    <t>Date:</t>
  </si>
  <si>
    <t>Population:</t>
  </si>
  <si>
    <t>Number of existing households:</t>
  </si>
  <si>
    <t>Section II - Water Use Audit</t>
  </si>
  <si>
    <t>Enter the amount  of water pumped and utilized for each item shown below.  All amounts</t>
  </si>
  <si>
    <t>entered in this section must be in units of million gallons per day (mgd) rounded off to</t>
  </si>
  <si>
    <t>three decimal places.  Conversion calculations are provided for your use in Section IV.</t>
  </si>
  <si>
    <t>A. Pumpage Data</t>
  </si>
  <si>
    <t>Water bought or received from the following distribution systems:</t>
  </si>
  <si>
    <t>1.   Lake Michigan Pumpage</t>
  </si>
  <si>
    <t>mgd</t>
  </si>
  <si>
    <t>2.   Shallow Aquifer Pumpage</t>
  </si>
  <si>
    <t>3.   Deep Aquifer Pumpage</t>
  </si>
  <si>
    <t>4.   Total Pumpage (add lines 1, 2 &amp; 3)</t>
  </si>
  <si>
    <t>5.   Water Treatment Use</t>
  </si>
  <si>
    <t>6.   Gross Annual Pumpage (subtract line 5 from line 4)</t>
  </si>
  <si>
    <t>Water sold or provided to any other distribution systems (enter the name of each system and</t>
  </si>
  <si>
    <t>the amount sold or provided to that system on lines 7 through 12).  If additional lines are</t>
  </si>
  <si>
    <t>13. Total (add lines 7-12 and any additional amounts)</t>
  </si>
  <si>
    <t>14. Net Annual Pumpage (subtract line 13 from line 6)</t>
  </si>
  <si>
    <t>Total</t>
  </si>
  <si>
    <t>B. Uses</t>
  </si>
  <si>
    <t>15. Residential</t>
  </si>
  <si>
    <t>16. Commercial and Manufacturing</t>
  </si>
  <si>
    <t>17. Municipal</t>
  </si>
  <si>
    <t>18. Construction</t>
  </si>
  <si>
    <t>19. Total Uses (add Total lines 15 through 18)</t>
  </si>
  <si>
    <t>20. Percentage of Total Use to Net Annual Pumpage</t>
  </si>
  <si>
    <t xml:space="preserve">      (divide line 19 by line 14 and multiply by 100)</t>
  </si>
  <si>
    <t>Metered</t>
  </si>
  <si>
    <t>Unmetered</t>
  </si>
  <si>
    <t>%</t>
  </si>
  <si>
    <t>C. Hydrant Uses</t>
  </si>
  <si>
    <t>21. Firefighting and Training</t>
  </si>
  <si>
    <t>22. Water Main Flushing</t>
  </si>
  <si>
    <t>23. Sewer Cleaning</t>
  </si>
  <si>
    <t>24. Street Cleaning</t>
  </si>
  <si>
    <t>25. Construction</t>
  </si>
  <si>
    <t>26. Other (attach explanation)</t>
  </si>
  <si>
    <t>27. Total Hydrant Use (add lines 21 through 26)</t>
  </si>
  <si>
    <t>Section II - Water Use Audit (continued)</t>
  </si>
  <si>
    <t>28. Percentage of Hydrant Use to Net Annual Pumpage</t>
  </si>
  <si>
    <t xml:space="preserve">      (divide line 27 by line 14 and multiply by 100)</t>
  </si>
  <si>
    <t>29. Department allowed maximum for Hydrant Use</t>
  </si>
  <si>
    <t xml:space="preserve">      is greater than 0.0, attach an explanation. [see Rule 730.307 (e)]</t>
  </si>
  <si>
    <t>D. Unavoidable Leakage and Unaccounted for Flow</t>
  </si>
  <si>
    <t>32. Percentage of Maximum Unavoidable Leakage to Net Annual Pumpage</t>
  </si>
  <si>
    <t xml:space="preserve">      (divide line 31 by line 14 and multiply by 100)</t>
  </si>
  <si>
    <t>33. Total Accounted for Flow (add lines 19, 27 and 31)</t>
  </si>
  <si>
    <t>34. Percentage of Total Accounted for Flow to Net Annual Pumpage</t>
  </si>
  <si>
    <t xml:space="preserve">      (divide line 33 by line 14 and multiply by 100)</t>
  </si>
  <si>
    <t>35. Total Unaccounted for Flow (subtract amount on line 33 from line 14)</t>
  </si>
  <si>
    <t>36.  Percentage of Total Unaccounted for Flow to Net Annual Pumpage</t>
  </si>
  <si>
    <t xml:space="preserve">       (divide line 35 by line 14 and multiply by 100)</t>
  </si>
  <si>
    <t>Please Check Your Calculations</t>
  </si>
  <si>
    <t>The sum of lines 33 and 35 should equal line 14.  If they do not equal, recheck your calculations.</t>
  </si>
  <si>
    <t>The sum of lines 34 and 36 should equal approximately 100%.  If not, check calculations.</t>
  </si>
  <si>
    <t>Section III - Maximum Unavoidable Leakage Worksheet</t>
  </si>
  <si>
    <t xml:space="preserve">Complete the following calculations to determine your maximum unavoidable leakage. </t>
  </si>
  <si>
    <t>Enter the appropriate amounts in the space provided.</t>
  </si>
  <si>
    <t>A. Cast Iron Pipes With Lead Joints</t>
  </si>
  <si>
    <t>Age of Pipes</t>
  </si>
  <si>
    <t>1. 60 yrs. or greater</t>
  </si>
  <si>
    <t>2. 40-60 yrs.</t>
  </si>
  <si>
    <t>3. 20-40 yrs.</t>
  </si>
  <si>
    <t>4. 20 yrs. or less</t>
  </si>
  <si>
    <t>g/d</t>
  </si>
  <si>
    <t>Miles of</t>
  </si>
  <si>
    <t>Pipe</t>
  </si>
  <si>
    <t xml:space="preserve">Leakage </t>
  </si>
  <si>
    <t>Rate</t>
  </si>
  <si>
    <t>x  3,000 g/d/mi =</t>
  </si>
  <si>
    <t>x 2,500 g/d/mi =</t>
  </si>
  <si>
    <t>x 2,000 g/d/mi =</t>
  </si>
  <si>
    <t>x 1,500 g/d/mi =</t>
  </si>
  <si>
    <t>Maximum</t>
  </si>
  <si>
    <t>Unavoidable Leakage</t>
  </si>
  <si>
    <t>B. All Other Types of Pipes and Joints</t>
  </si>
  <si>
    <t>x  2,500 g/d/mi =</t>
  </si>
  <si>
    <t>x 1,000 g/d/mi =</t>
  </si>
  <si>
    <t>5. 60 yrs. or greater</t>
  </si>
  <si>
    <t>6. 40-60 yrs.</t>
  </si>
  <si>
    <t>7. 20-40 yrs.</t>
  </si>
  <si>
    <t>8. 20 yrs. or less</t>
  </si>
  <si>
    <t>9. Total Miles</t>
  </si>
  <si>
    <t xml:space="preserve">10. Total Maximum Unavoidable Leakage, in mgd </t>
  </si>
  <si>
    <t xml:space="preserve">       (divide total leakage on line 9 by 1,000,000)</t>
  </si>
  <si>
    <t xml:space="preserve">       (Enter this amount on line 31 of "Section II - Water Use Audit)</t>
  </si>
  <si>
    <t>Total Leakage</t>
  </si>
  <si>
    <t>Section IV - Conversion Table</t>
  </si>
  <si>
    <t>Below are conversion calculations to convert the most commonly used</t>
  </si>
  <si>
    <t>units to units of million gallons per day (mgd).</t>
  </si>
  <si>
    <t>To convert cubic feet per year (cf) to (mgd) use:</t>
  </si>
  <si>
    <t>To convert gallons per year (g) to (mgd) use:</t>
  </si>
  <si>
    <t>To convert million gallons per year (mg) to (mgd) use:</t>
  </si>
  <si>
    <t xml:space="preserve">    mg/365 = mgd</t>
  </si>
  <si>
    <t xml:space="preserve">    (g/d)/1,000,000</t>
  </si>
  <si>
    <t xml:space="preserve">    g/1,000,000/365</t>
  </si>
  <si>
    <t xml:space="preserve">    (cf x 7.48)/1,000,000/365 = mgd </t>
  </si>
  <si>
    <t>required, attach an additional sheet listing each system and amount.</t>
  </si>
  <si>
    <t>30. Excessive hydrant use (subtract line 29 from line 28).  If the percentage</t>
  </si>
  <si>
    <t>31. Maximum Unavoidable Leakage (Do worksheet in Section III;</t>
  </si>
  <si>
    <t xml:space="preserve">      enter amount from line 10 of the worksheet)</t>
  </si>
  <si>
    <t>To convert gallons per day (g/d) to (mgd) use:</t>
  </si>
  <si>
    <t>information will result in this form not being processed.  This form has been approved by the Forms Management Center, CMS.</t>
  </si>
  <si>
    <t>2012 Annual Water Use Audit Form (LMO-2)</t>
  </si>
  <si>
    <t>to the Department by January 7, 2013.</t>
  </si>
  <si>
    <t>accounting  year running from October 1, 2011 through September 30, 2012.  This form must be submitted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</si>
</sst>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Continuous"/>
    </xf>
    <xf numFmtId="0" fontId="5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 applyBorder="1"/>
    <xf numFmtId="0" fontId="2" fillId="0" borderId="0" xfId="0" applyFont="1" applyBorder="1"/>
    <xf numFmtId="165" fontId="2" fillId="0" borderId="0" xfId="0" applyNumberFormat="1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Border="1"/>
    <xf numFmtId="0" fontId="6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6" fillId="0" borderId="10" xfId="0" applyFont="1" applyBorder="1"/>
    <xf numFmtId="3" fontId="2" fillId="0" borderId="8" xfId="0" applyNumberFormat="1" applyFont="1" applyBorder="1" applyAlignment="1">
      <alignment horizontal="centerContinuous"/>
    </xf>
    <xf numFmtId="0" fontId="6" fillId="0" borderId="8" xfId="0" applyFont="1" applyBorder="1" applyAlignment="1">
      <alignment horizontal="centerContinuous"/>
    </xf>
    <xf numFmtId="0" fontId="6" fillId="0" borderId="9" xfId="0" applyFont="1" applyBorder="1" applyAlignment="1">
      <alignment horizontal="centerContinuous"/>
    </xf>
    <xf numFmtId="3" fontId="2" fillId="0" borderId="9" xfId="0" applyNumberFormat="1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165" fontId="2" fillId="0" borderId="0" xfId="0" applyNumberFormat="1" applyFont="1" applyBorder="1"/>
    <xf numFmtId="0" fontId="7" fillId="0" borderId="0" xfId="0" applyFont="1" applyAlignment="1">
      <alignment horizontal="centerContinuous"/>
    </xf>
    <xf numFmtId="0" fontId="7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165" fontId="2" fillId="0" borderId="1" xfId="0" applyNumberFormat="1" applyFont="1" applyBorder="1" applyProtection="1">
      <protection hidden="1"/>
    </xf>
    <xf numFmtId="0" fontId="8" fillId="0" borderId="0" xfId="0" applyFont="1"/>
    <xf numFmtId="14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3" fontId="0" fillId="0" borderId="1" xfId="0" applyNumberFormat="1" applyBorder="1" applyProtection="1">
      <protection locked="0"/>
    </xf>
    <xf numFmtId="0" fontId="4" fillId="0" borderId="0" xfId="0" applyFont="1" applyAlignment="1" applyProtection="1">
      <alignment horizontal="centerContinuous"/>
    </xf>
    <xf numFmtId="2" fontId="2" fillId="0" borderId="2" xfId="0" applyNumberFormat="1" applyFont="1" applyBorder="1" applyAlignment="1">
      <alignment horizontal="centerContinuous"/>
    </xf>
    <xf numFmtId="0" fontId="2" fillId="0" borderId="1" xfId="0" applyNumberFormat="1" applyFont="1" applyBorder="1" applyAlignment="1" applyProtection="1">
      <protection locked="0"/>
    </xf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 applyProtection="1">
      <protection hidden="1"/>
    </xf>
    <xf numFmtId="0" fontId="2" fillId="0" borderId="1" xfId="0" applyNumberFormat="1" applyFont="1" applyBorder="1" applyProtection="1">
      <protection locked="0"/>
    </xf>
    <xf numFmtId="0" fontId="2" fillId="0" borderId="2" xfId="0" applyNumberFormat="1" applyFont="1" applyBorder="1" applyProtection="1">
      <protection locked="0"/>
    </xf>
    <xf numFmtId="0" fontId="2" fillId="0" borderId="2" xfId="0" applyNumberFormat="1" applyFont="1" applyBorder="1" applyProtection="1">
      <protection hidden="1"/>
    </xf>
    <xf numFmtId="0" fontId="2" fillId="0" borderId="7" xfId="0" applyNumberFormat="1" applyFont="1" applyBorder="1" applyProtection="1">
      <protection locked="0"/>
    </xf>
    <xf numFmtId="0" fontId="2" fillId="0" borderId="1" xfId="0" applyNumberFormat="1" applyFont="1" applyBorder="1" applyProtection="1">
      <protection hidden="1"/>
    </xf>
    <xf numFmtId="0" fontId="2" fillId="0" borderId="8" xfId="0" applyNumberFormat="1" applyFont="1" applyBorder="1" applyProtection="1">
      <protection hidden="1"/>
    </xf>
    <xf numFmtId="2" fontId="2" fillId="0" borderId="1" xfId="0" applyNumberFormat="1" applyFont="1" applyBorder="1" applyProtection="1">
      <protection hidden="1"/>
    </xf>
    <xf numFmtId="0" fontId="2" fillId="0" borderId="10" xfId="0" applyNumberFormat="1" applyFont="1" applyBorder="1" applyAlignment="1" applyProtection="1">
      <alignment horizontal="centerContinuous"/>
      <protection locked="0"/>
    </xf>
    <xf numFmtId="0" fontId="2" fillId="0" borderId="8" xfId="0" applyNumberFormat="1" applyFont="1" applyBorder="1" applyAlignment="1">
      <alignment horizontal="centerContinuous"/>
    </xf>
    <xf numFmtId="0" fontId="2" fillId="0" borderId="2" xfId="0" applyNumberFormat="1" applyFont="1" applyBorder="1" applyAlignment="1" applyProtection="1">
      <alignment horizontal="centerContinuous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51565</xdr:rowOff>
    </xdr:from>
    <xdr:to>
      <xdr:col>9</xdr:col>
      <xdr:colOff>514350</xdr:colOff>
      <xdr:row>8</xdr:row>
      <xdr:rowOff>57150</xdr:rowOff>
    </xdr:to>
    <xdr:pic>
      <xdr:nvPicPr>
        <xdr:cNvPr id="1025" name="Picture 1" descr="ltrHd_quinn_mille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565"/>
          <a:ext cx="6429375" cy="1529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9</xdr:row>
      <xdr:rowOff>0</xdr:rowOff>
    </xdr:from>
    <xdr:to>
      <xdr:col>9</xdr:col>
      <xdr:colOff>514350</xdr:colOff>
      <xdr:row>11</xdr:row>
      <xdr:rowOff>95250</xdr:rowOff>
    </xdr:to>
    <xdr:sp macro="" textlink="">
      <xdr:nvSpPr>
        <xdr:cNvPr id="4" name="TextBox 3"/>
        <xdr:cNvSpPr txBox="1"/>
      </xdr:nvSpPr>
      <xdr:spPr>
        <a:xfrm>
          <a:off x="123825" y="1714500"/>
          <a:ext cx="6305550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Office of Water Resources, Michael A. Bilandic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Building, 160 N. LaSalle St., S-703, Chicago, IL 60601</a:t>
          </a:r>
        </a:p>
        <a:p>
          <a:r>
            <a:rPr lang="en-US" sz="1000" b="1" baseline="0">
              <a:latin typeface="Arial" pitchFamily="34" charset="0"/>
              <a:cs typeface="Arial" pitchFamily="34" charset="0"/>
            </a:rPr>
            <a:t>Office: 312/793-3123	Fax: 312/793-5968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K1120"/>
  <sheetViews>
    <sheetView showGridLines="0" tabSelected="1" topLeftCell="A46" workbookViewId="0">
      <selection activeCell="B22" sqref="B22"/>
    </sheetView>
  </sheetViews>
  <sheetFormatPr defaultRowHeight="15"/>
  <cols>
    <col min="1" max="1" width="12.28515625" customWidth="1"/>
    <col min="2" max="2" width="10.140625" bestFit="1" customWidth="1"/>
    <col min="8" max="8" width="11.42578125" customWidth="1"/>
    <col min="9" max="9" width="10.140625" bestFit="1" customWidth="1"/>
  </cols>
  <sheetData>
    <row r="13" spans="1:11" ht="18">
      <c r="A13" s="50" t="s">
        <v>116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5" spans="1:11">
      <c r="A15" s="11" t="s">
        <v>1</v>
      </c>
    </row>
    <row r="16" spans="1:11">
      <c r="A16" s="10" t="s">
        <v>118</v>
      </c>
    </row>
    <row r="17" spans="1:10">
      <c r="A17" s="10" t="s">
        <v>117</v>
      </c>
    </row>
    <row r="19" spans="1:10" ht="15.75">
      <c r="A19" s="7" t="s">
        <v>2</v>
      </c>
    </row>
    <row r="21" spans="1:10">
      <c r="A21" s="10" t="s">
        <v>3</v>
      </c>
    </row>
    <row r="22" spans="1:10">
      <c r="B22" s="41"/>
      <c r="C22" s="39"/>
      <c r="D22" s="39"/>
      <c r="E22" s="39"/>
      <c r="F22" s="39"/>
      <c r="G22" s="39"/>
      <c r="H22" s="39"/>
      <c r="I22" s="39"/>
      <c r="J22" s="39"/>
    </row>
    <row r="23" spans="1:10">
      <c r="B23" s="42"/>
      <c r="C23" s="40"/>
      <c r="D23" s="40"/>
      <c r="E23" s="40"/>
      <c r="F23" s="40"/>
      <c r="G23" s="40"/>
      <c r="H23" s="40"/>
      <c r="I23" s="40"/>
      <c r="J23" s="40"/>
    </row>
    <row r="24" spans="1:10">
      <c r="B24" s="43"/>
      <c r="C24" s="4"/>
      <c r="D24" s="4"/>
      <c r="E24" s="4"/>
      <c r="F24" s="4"/>
      <c r="G24" s="4"/>
      <c r="H24" s="4"/>
      <c r="I24" s="4"/>
      <c r="J24" s="4"/>
    </row>
    <row r="25" spans="1:10">
      <c r="B25" s="43"/>
      <c r="C25" s="4"/>
      <c r="D25" s="4"/>
      <c r="E25" s="4"/>
      <c r="F25" s="4"/>
      <c r="G25" s="4"/>
      <c r="H25" s="4"/>
      <c r="I25" s="4"/>
      <c r="J25" s="4"/>
    </row>
    <row r="26" spans="1:10">
      <c r="B26" s="44"/>
      <c r="C26" s="3"/>
      <c r="D26" s="3"/>
      <c r="E26" s="3"/>
      <c r="F26" s="3"/>
      <c r="G26" s="3"/>
      <c r="H26" s="3"/>
      <c r="I26" s="3"/>
      <c r="J26" s="3"/>
    </row>
    <row r="28" spans="1:10" ht="15.75">
      <c r="A28" s="13" t="s">
        <v>0</v>
      </c>
      <c r="B28" s="44"/>
      <c r="C28" s="1"/>
      <c r="D28" s="1"/>
      <c r="E28" s="1"/>
      <c r="F28" s="1"/>
      <c r="G28" s="1"/>
    </row>
    <row r="30" spans="1:10">
      <c r="A30" s="10" t="s">
        <v>4</v>
      </c>
    </row>
    <row r="31" spans="1:10">
      <c r="B31" s="44"/>
      <c r="C31" s="1"/>
      <c r="D31" s="1"/>
      <c r="E31" s="1"/>
      <c r="F31" s="1"/>
      <c r="G31" s="1"/>
      <c r="H31" s="1"/>
      <c r="I31" s="1"/>
      <c r="J31" s="1"/>
    </row>
    <row r="32" spans="1:10">
      <c r="B32" s="44"/>
      <c r="C32" s="1"/>
      <c r="D32" s="1"/>
      <c r="E32" s="1"/>
      <c r="F32" s="1"/>
      <c r="G32" s="1"/>
      <c r="H32" s="1"/>
      <c r="I32" s="1"/>
      <c r="J32" s="1"/>
    </row>
    <row r="33" spans="1:10">
      <c r="B33" s="44"/>
      <c r="C33" s="1"/>
      <c r="D33" s="1"/>
      <c r="E33" s="1"/>
      <c r="F33" s="1"/>
      <c r="G33" s="1"/>
      <c r="H33" s="1"/>
      <c r="I33" s="1"/>
      <c r="J33" s="1"/>
    </row>
    <row r="34" spans="1:10">
      <c r="B34" s="44"/>
      <c r="C34" s="1"/>
      <c r="D34" s="1"/>
      <c r="E34" s="1"/>
      <c r="F34" s="1"/>
      <c r="G34" s="1"/>
      <c r="H34" s="1"/>
      <c r="I34" s="1"/>
      <c r="J34" s="1"/>
    </row>
    <row r="35" spans="1:10">
      <c r="B35" s="44"/>
      <c r="C35" s="1"/>
      <c r="D35" s="1"/>
      <c r="E35" s="1"/>
      <c r="F35" s="1"/>
      <c r="G35" s="1"/>
      <c r="H35" s="1"/>
      <c r="I35" s="1"/>
      <c r="J35" s="1"/>
    </row>
    <row r="36" spans="1:10">
      <c r="B36" s="12" t="s">
        <v>5</v>
      </c>
      <c r="C36" s="8"/>
      <c r="D36" s="43"/>
      <c r="E36" s="2"/>
      <c r="F36" s="2"/>
      <c r="G36" s="2"/>
      <c r="H36" s="2"/>
      <c r="I36" s="2"/>
      <c r="J36" s="2"/>
    </row>
    <row r="38" spans="1:10">
      <c r="A38" s="9" t="s">
        <v>6</v>
      </c>
      <c r="C38" s="44"/>
      <c r="D38" s="1"/>
      <c r="E38" s="1"/>
      <c r="F38" s="1"/>
      <c r="G38" s="1"/>
      <c r="H38" s="1"/>
      <c r="I38" s="1"/>
      <c r="J38" s="1"/>
    </row>
    <row r="40" spans="1:10">
      <c r="A40" s="11" t="s">
        <v>10</v>
      </c>
      <c r="B40" s="44"/>
      <c r="C40" s="1"/>
      <c r="D40" s="1"/>
      <c r="E40" s="1"/>
      <c r="F40" s="1"/>
      <c r="G40" s="1"/>
      <c r="H40" s="1"/>
      <c r="I40" s="1"/>
      <c r="J40" s="1"/>
    </row>
    <row r="41" spans="1:10">
      <c r="A41" s="11" t="s">
        <v>11</v>
      </c>
      <c r="B41" s="47"/>
      <c r="C41" s="2"/>
      <c r="D41" s="2"/>
      <c r="E41" s="2"/>
      <c r="F41" s="2"/>
    </row>
    <row r="43" spans="1:10">
      <c r="A43" s="10" t="s">
        <v>7</v>
      </c>
    </row>
    <row r="45" spans="1:10">
      <c r="A45" s="10" t="s">
        <v>12</v>
      </c>
      <c r="B45" s="49"/>
      <c r="C45" s="3"/>
      <c r="D45" s="1"/>
      <c r="E45" s="10" t="s">
        <v>13</v>
      </c>
      <c r="I45" s="49"/>
      <c r="J45" s="1"/>
    </row>
    <row r="47" spans="1:10">
      <c r="A47" s="46" t="s">
        <v>8</v>
      </c>
    </row>
    <row r="48" spans="1:10">
      <c r="A48" s="46" t="s">
        <v>9</v>
      </c>
    </row>
    <row r="49" spans="1:10">
      <c r="A49" s="46" t="s">
        <v>115</v>
      </c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ht="15.75">
      <c r="A51" s="7" t="s">
        <v>14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10" t="s">
        <v>15</v>
      </c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10" t="s">
        <v>16</v>
      </c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10" t="s">
        <v>17</v>
      </c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10" t="s">
        <v>18</v>
      </c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B58" s="11" t="s">
        <v>19</v>
      </c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44"/>
      <c r="C60" s="3"/>
      <c r="D60" s="3"/>
      <c r="E60" s="3"/>
      <c r="F60" s="5"/>
      <c r="G60" s="44"/>
      <c r="H60" s="3"/>
      <c r="I60" s="3"/>
      <c r="J60" s="3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10" t="s">
        <v>20</v>
      </c>
      <c r="B62" s="5"/>
      <c r="C62" s="5"/>
      <c r="D62" s="14"/>
      <c r="E62" s="14"/>
      <c r="F62" s="14"/>
      <c r="G62" s="14"/>
      <c r="H62" s="14"/>
      <c r="I62" s="52"/>
      <c r="J62" s="10" t="s">
        <v>21</v>
      </c>
    </row>
    <row r="63" spans="1:10">
      <c r="A63" s="10" t="s">
        <v>22</v>
      </c>
      <c r="B63" s="5"/>
      <c r="C63" s="5"/>
      <c r="D63" s="15"/>
      <c r="E63" s="15"/>
      <c r="F63" s="15"/>
      <c r="G63" s="15"/>
      <c r="H63" s="15"/>
      <c r="I63" s="53"/>
      <c r="J63" s="10" t="s">
        <v>21</v>
      </c>
    </row>
    <row r="64" spans="1:10">
      <c r="A64" s="10" t="s">
        <v>23</v>
      </c>
      <c r="B64" s="5"/>
      <c r="C64" s="5"/>
      <c r="D64" s="16"/>
      <c r="E64" s="16"/>
      <c r="F64" s="16"/>
      <c r="G64" s="16"/>
      <c r="H64" s="16"/>
      <c r="I64" s="53"/>
      <c r="J64" s="10" t="s">
        <v>21</v>
      </c>
    </row>
    <row r="65" spans="1:10">
      <c r="A65" s="10" t="s">
        <v>24</v>
      </c>
      <c r="B65" s="5"/>
      <c r="C65" s="5"/>
      <c r="D65" s="5"/>
      <c r="E65" s="16"/>
      <c r="F65" s="16"/>
      <c r="G65" s="16"/>
      <c r="H65" s="16"/>
      <c r="I65" s="54">
        <f>SUM(I62:I64)</f>
        <v>0</v>
      </c>
      <c r="J65" s="10" t="s">
        <v>21</v>
      </c>
    </row>
    <row r="66" spans="1:10">
      <c r="A66" s="10" t="s">
        <v>25</v>
      </c>
      <c r="B66" s="5"/>
      <c r="C66" s="5"/>
      <c r="D66" s="17"/>
      <c r="E66" s="17"/>
      <c r="F66" s="17"/>
      <c r="G66" s="17"/>
      <c r="H66" s="17"/>
      <c r="I66" s="53"/>
      <c r="J66" s="10" t="s">
        <v>21</v>
      </c>
    </row>
    <row r="67" spans="1:10">
      <c r="A67" s="10" t="s">
        <v>26</v>
      </c>
      <c r="B67" s="5"/>
      <c r="C67" s="5"/>
      <c r="D67" s="5"/>
      <c r="E67" s="5"/>
      <c r="F67" s="5"/>
      <c r="G67" s="16"/>
      <c r="H67" s="16"/>
      <c r="I67" s="54">
        <f>+I65-I66</f>
        <v>0</v>
      </c>
      <c r="J67" s="10" t="s">
        <v>21</v>
      </c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10" t="s">
        <v>27</v>
      </c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10" t="s">
        <v>28</v>
      </c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10" t="s">
        <v>110</v>
      </c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18">
        <v>7</v>
      </c>
      <c r="B73" s="44"/>
      <c r="C73" s="3"/>
      <c r="D73" s="3"/>
      <c r="E73" s="3"/>
      <c r="F73" s="3"/>
      <c r="G73" s="17"/>
      <c r="H73" s="17"/>
      <c r="I73" s="55"/>
      <c r="J73" s="10" t="s">
        <v>21</v>
      </c>
    </row>
    <row r="74" spans="1:10">
      <c r="A74" s="19">
        <v>8</v>
      </c>
      <c r="B74" s="43"/>
      <c r="C74" s="4"/>
      <c r="D74" s="4"/>
      <c r="E74" s="4"/>
      <c r="F74" s="4"/>
      <c r="G74" s="17"/>
      <c r="H74" s="17"/>
      <c r="I74" s="56"/>
      <c r="J74" s="10" t="s">
        <v>21</v>
      </c>
    </row>
    <row r="75" spans="1:10">
      <c r="A75" s="19">
        <v>9</v>
      </c>
      <c r="B75" s="43"/>
      <c r="C75" s="4"/>
      <c r="D75" s="4"/>
      <c r="E75" s="4"/>
      <c r="F75" s="4"/>
      <c r="G75" s="17"/>
      <c r="H75" s="17"/>
      <c r="I75" s="56"/>
      <c r="J75" s="10" t="s">
        <v>21</v>
      </c>
    </row>
    <row r="76" spans="1:10">
      <c r="A76" s="19">
        <v>10</v>
      </c>
      <c r="B76" s="48"/>
      <c r="C76" s="21"/>
      <c r="D76" s="21"/>
      <c r="E76" s="21"/>
      <c r="F76" s="21"/>
      <c r="G76" s="17"/>
      <c r="H76" s="17"/>
      <c r="I76" s="56"/>
      <c r="J76" s="10" t="s">
        <v>21</v>
      </c>
    </row>
    <row r="77" spans="1:10">
      <c r="A77" s="19">
        <v>11</v>
      </c>
      <c r="B77" s="43"/>
      <c r="C77" s="4"/>
      <c r="D77" s="4"/>
      <c r="E77" s="4"/>
      <c r="F77" s="4"/>
      <c r="G77" s="17"/>
      <c r="H77" s="17"/>
      <c r="I77" s="56"/>
      <c r="J77" s="10" t="s">
        <v>21</v>
      </c>
    </row>
    <row r="78" spans="1:10">
      <c r="A78" s="19">
        <v>12</v>
      </c>
      <c r="B78" s="43"/>
      <c r="C78" s="4"/>
      <c r="D78" s="4"/>
      <c r="E78" s="4"/>
      <c r="F78" s="4"/>
      <c r="G78" s="17"/>
      <c r="H78" s="17"/>
      <c r="I78" s="56"/>
      <c r="J78" s="10" t="s">
        <v>21</v>
      </c>
    </row>
    <row r="79" spans="1:10">
      <c r="A79" s="11" t="s">
        <v>29</v>
      </c>
      <c r="B79" s="5"/>
      <c r="C79" s="5"/>
      <c r="D79" s="5"/>
      <c r="E79" s="5"/>
      <c r="F79" s="5"/>
      <c r="G79" s="17"/>
      <c r="H79" s="17"/>
      <c r="I79" s="57">
        <f>SUM(I73:I78)</f>
        <v>0</v>
      </c>
      <c r="J79" s="10" t="s">
        <v>21</v>
      </c>
    </row>
    <row r="80" spans="1:10">
      <c r="A80" s="11" t="s">
        <v>30</v>
      </c>
      <c r="B80" s="5"/>
      <c r="C80" s="5"/>
      <c r="D80" s="5"/>
      <c r="E80" s="5"/>
      <c r="F80" s="5"/>
      <c r="G80" s="17"/>
      <c r="H80" s="17"/>
      <c r="I80" s="57">
        <f>+I67-I79</f>
        <v>0</v>
      </c>
      <c r="J80" s="10" t="s">
        <v>21</v>
      </c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10" t="s">
        <v>32</v>
      </c>
      <c r="B82" s="17"/>
      <c r="C82" s="17"/>
      <c r="D82" s="17"/>
      <c r="E82" s="17"/>
      <c r="F82" s="17"/>
      <c r="G82" s="20" t="s">
        <v>40</v>
      </c>
      <c r="H82" s="20" t="s">
        <v>41</v>
      </c>
      <c r="I82" s="20" t="s">
        <v>31</v>
      </c>
      <c r="J82" s="5"/>
    </row>
    <row r="83" spans="1:10">
      <c r="A83" s="10" t="s">
        <v>33</v>
      </c>
      <c r="B83" s="5"/>
      <c r="C83" s="17"/>
      <c r="D83" s="17"/>
      <c r="E83" s="17"/>
      <c r="F83" s="17"/>
      <c r="G83" s="55"/>
      <c r="H83" s="58"/>
      <c r="I83" s="59">
        <f>SUM(G83:H83)</f>
        <v>0</v>
      </c>
      <c r="J83" s="10" t="s">
        <v>21</v>
      </c>
    </row>
    <row r="84" spans="1:10">
      <c r="A84" s="10" t="s">
        <v>34</v>
      </c>
      <c r="B84" s="5"/>
      <c r="C84" s="5"/>
      <c r="D84" s="5"/>
      <c r="E84" s="17"/>
      <c r="F84" s="17"/>
      <c r="G84" s="55"/>
      <c r="H84" s="58"/>
      <c r="I84" s="59">
        <f t="shared" ref="I84:I86" si="0">SUM(G84:H84)</f>
        <v>0</v>
      </c>
      <c r="J84" s="10" t="s">
        <v>21</v>
      </c>
    </row>
    <row r="85" spans="1:10">
      <c r="A85" s="10" t="s">
        <v>35</v>
      </c>
      <c r="B85" s="5"/>
      <c r="C85" s="17"/>
      <c r="D85" s="17"/>
      <c r="E85" s="17"/>
      <c r="F85" s="17"/>
      <c r="G85" s="55"/>
      <c r="H85" s="58"/>
      <c r="I85" s="59">
        <f t="shared" si="0"/>
        <v>0</v>
      </c>
      <c r="J85" s="10" t="s">
        <v>21</v>
      </c>
    </row>
    <row r="86" spans="1:10">
      <c r="A86" s="10" t="s">
        <v>36</v>
      </c>
      <c r="B86" s="5"/>
      <c r="C86" s="17"/>
      <c r="D86" s="17"/>
      <c r="E86" s="17"/>
      <c r="F86" s="17"/>
      <c r="G86" s="55"/>
      <c r="H86" s="58"/>
      <c r="I86" s="59">
        <f t="shared" si="0"/>
        <v>0</v>
      </c>
      <c r="J86" s="10" t="s">
        <v>21</v>
      </c>
    </row>
    <row r="87" spans="1:10">
      <c r="A87" s="10" t="s">
        <v>37</v>
      </c>
      <c r="B87" s="5"/>
      <c r="C87" s="5"/>
      <c r="D87" s="5"/>
      <c r="E87" s="5"/>
      <c r="F87" s="17"/>
      <c r="G87" s="57">
        <f>SUM(G83:G86)</f>
        <v>0</v>
      </c>
      <c r="H87" s="60">
        <f>SUM(H83:H86)</f>
        <v>0</v>
      </c>
      <c r="I87" s="57">
        <f t="shared" ref="I87" si="1">SUM(I83:I86)</f>
        <v>0</v>
      </c>
      <c r="J87" s="10" t="s">
        <v>21</v>
      </c>
    </row>
    <row r="88" spans="1:10">
      <c r="A88" s="10" t="s">
        <v>38</v>
      </c>
      <c r="B88" s="5"/>
      <c r="C88" s="5"/>
      <c r="D88" s="5"/>
      <c r="E88" s="5"/>
      <c r="F88" s="5"/>
      <c r="G88" s="23"/>
      <c r="H88" s="23"/>
      <c r="I88" s="23"/>
      <c r="J88" s="5"/>
    </row>
    <row r="89" spans="1:10">
      <c r="A89" s="10" t="s">
        <v>39</v>
      </c>
      <c r="B89" s="5"/>
      <c r="C89" s="5"/>
      <c r="D89" s="5"/>
      <c r="E89" s="5"/>
      <c r="F89" s="17"/>
      <c r="G89" s="17"/>
      <c r="H89" s="17"/>
      <c r="I89" s="61" t="e">
        <f>+I87/I80*100</f>
        <v>#DIV/0!</v>
      </c>
      <c r="J89" s="10" t="s">
        <v>42</v>
      </c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10" t="s">
        <v>43</v>
      </c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10" t="s">
        <v>44</v>
      </c>
      <c r="B92" s="5"/>
      <c r="C92" s="5"/>
      <c r="D92" s="17"/>
      <c r="E92" s="17"/>
      <c r="F92" s="17"/>
      <c r="G92" s="17"/>
      <c r="H92" s="17"/>
      <c r="I92" s="55"/>
      <c r="J92" s="10" t="s">
        <v>21</v>
      </c>
    </row>
    <row r="93" spans="1:10">
      <c r="A93" s="10" t="s">
        <v>45</v>
      </c>
      <c r="B93" s="5"/>
      <c r="C93" s="5"/>
      <c r="D93" s="17"/>
      <c r="E93" s="17"/>
      <c r="F93" s="17"/>
      <c r="G93" s="17"/>
      <c r="H93" s="17"/>
      <c r="I93" s="55"/>
      <c r="J93" s="10" t="s">
        <v>21</v>
      </c>
    </row>
    <row r="94" spans="1:10">
      <c r="A94" s="10" t="s">
        <v>46</v>
      </c>
      <c r="B94" s="5"/>
      <c r="C94" s="5"/>
      <c r="D94" s="17"/>
      <c r="E94" s="17"/>
      <c r="F94" s="17"/>
      <c r="G94" s="17"/>
      <c r="H94" s="17"/>
      <c r="I94" s="55"/>
      <c r="J94" s="10" t="s">
        <v>21</v>
      </c>
    </row>
    <row r="95" spans="1:10">
      <c r="A95" s="10" t="s">
        <v>47</v>
      </c>
      <c r="B95" s="5"/>
      <c r="C95" s="5"/>
      <c r="D95" s="17"/>
      <c r="E95" s="17"/>
      <c r="F95" s="17"/>
      <c r="G95" s="17"/>
      <c r="H95" s="17"/>
      <c r="I95" s="55"/>
      <c r="J95" s="10" t="s">
        <v>21</v>
      </c>
    </row>
    <row r="96" spans="1:10">
      <c r="A96" s="10" t="s">
        <v>48</v>
      </c>
      <c r="B96" s="5"/>
      <c r="C96" s="5"/>
      <c r="D96" s="17"/>
      <c r="E96" s="17"/>
      <c r="F96" s="17"/>
      <c r="G96" s="17"/>
      <c r="H96" s="17"/>
      <c r="I96" s="55"/>
      <c r="J96" s="10" t="s">
        <v>21</v>
      </c>
    </row>
    <row r="97" spans="1:10">
      <c r="A97" s="10" t="s">
        <v>49</v>
      </c>
      <c r="B97" s="5"/>
      <c r="C97" s="5"/>
      <c r="D97" s="17"/>
      <c r="E97" s="17"/>
      <c r="F97" s="17"/>
      <c r="G97" s="17"/>
      <c r="H97" s="17"/>
      <c r="I97" s="55"/>
      <c r="J97" s="10" t="s">
        <v>21</v>
      </c>
    </row>
    <row r="98" spans="1:10">
      <c r="A98" s="10" t="s">
        <v>50</v>
      </c>
      <c r="B98" s="5"/>
      <c r="C98" s="5"/>
      <c r="D98" s="5"/>
      <c r="E98" s="5"/>
      <c r="F98" s="17"/>
      <c r="G98" s="17"/>
      <c r="H98" s="17"/>
      <c r="I98" s="59">
        <f>SUM(I92:I97)</f>
        <v>0</v>
      </c>
      <c r="J98" s="10" t="s">
        <v>21</v>
      </c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10" t="s">
        <v>51</v>
      </c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10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10" t="s">
        <v>52</v>
      </c>
      <c r="B102" s="5"/>
      <c r="C102" s="5"/>
      <c r="D102" s="5"/>
      <c r="E102" s="5"/>
      <c r="F102" s="5"/>
      <c r="G102" s="5"/>
      <c r="H102" s="5"/>
      <c r="I102" s="22"/>
      <c r="J102" s="5"/>
    </row>
    <row r="103" spans="1:10">
      <c r="A103" s="10" t="s">
        <v>53</v>
      </c>
      <c r="B103" s="5"/>
      <c r="C103" s="5"/>
      <c r="D103" s="5"/>
      <c r="E103" s="5"/>
      <c r="F103" s="5"/>
      <c r="G103" s="5"/>
      <c r="H103" s="5"/>
      <c r="I103" s="61" t="e">
        <f>+I98/I80*100</f>
        <v>#DIV/0!</v>
      </c>
      <c r="J103" s="10" t="s">
        <v>42</v>
      </c>
    </row>
    <row r="104" spans="1:10">
      <c r="A104" s="10" t="s">
        <v>54</v>
      </c>
      <c r="B104" s="5"/>
      <c r="C104" s="5"/>
      <c r="D104" s="5"/>
      <c r="E104" s="5"/>
      <c r="F104" s="5"/>
      <c r="G104" s="5"/>
      <c r="H104" s="5"/>
      <c r="I104" s="45">
        <v>1</v>
      </c>
      <c r="J104" s="10" t="s">
        <v>42</v>
      </c>
    </row>
    <row r="105" spans="1:10">
      <c r="A105" s="10" t="s">
        <v>111</v>
      </c>
      <c r="B105" s="5"/>
      <c r="C105" s="5"/>
      <c r="D105" s="5"/>
      <c r="E105" s="5"/>
      <c r="F105" s="5"/>
      <c r="G105" s="5"/>
      <c r="H105" s="5"/>
      <c r="I105" s="24"/>
      <c r="J105" s="5"/>
    </row>
    <row r="106" spans="1:10">
      <c r="A106" s="10" t="s">
        <v>55</v>
      </c>
      <c r="B106" s="5"/>
      <c r="C106" s="5"/>
      <c r="D106" s="5"/>
      <c r="E106" s="5"/>
      <c r="F106" s="5"/>
      <c r="G106" s="5"/>
      <c r="H106" s="5"/>
      <c r="I106" s="61" t="e">
        <f>+I103-I104</f>
        <v>#DIV/0!</v>
      </c>
      <c r="J106" s="10" t="s">
        <v>42</v>
      </c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10" t="s">
        <v>56</v>
      </c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10" t="s">
        <v>112</v>
      </c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10" t="s">
        <v>113</v>
      </c>
      <c r="B110" s="5"/>
      <c r="C110" s="5"/>
      <c r="D110" s="5"/>
      <c r="E110" s="5"/>
      <c r="F110" s="5"/>
      <c r="G110" s="5"/>
      <c r="H110" s="5"/>
      <c r="I110" s="59">
        <f>+G145/1000000</f>
        <v>0</v>
      </c>
      <c r="J110" s="10" t="s">
        <v>21</v>
      </c>
    </row>
    <row r="111" spans="1:10">
      <c r="A111" s="10" t="s">
        <v>57</v>
      </c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10" t="s">
        <v>58</v>
      </c>
      <c r="B112" s="5"/>
      <c r="C112" s="5"/>
      <c r="D112" s="5"/>
      <c r="E112" s="5"/>
      <c r="F112" s="5"/>
      <c r="G112" s="5"/>
      <c r="H112" s="5"/>
      <c r="I112" s="61" t="e">
        <f>+I110/I80*100</f>
        <v>#DIV/0!</v>
      </c>
      <c r="J112" s="10" t="s">
        <v>42</v>
      </c>
    </row>
    <row r="113" spans="1:10">
      <c r="A113" s="10" t="s">
        <v>59</v>
      </c>
      <c r="B113" s="5"/>
      <c r="C113" s="5"/>
      <c r="D113" s="5"/>
      <c r="E113" s="5"/>
      <c r="F113" s="5"/>
      <c r="G113" s="5"/>
      <c r="H113" s="5"/>
      <c r="I113" s="57">
        <f>+I110+I98+I87</f>
        <v>0</v>
      </c>
      <c r="J113" s="10" t="s">
        <v>21</v>
      </c>
    </row>
    <row r="114" spans="1:10">
      <c r="A114" s="10" t="s">
        <v>60</v>
      </c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10" t="s">
        <v>61</v>
      </c>
      <c r="B115" s="5"/>
      <c r="C115" s="5"/>
      <c r="D115" s="5"/>
      <c r="E115" s="5"/>
      <c r="F115" s="5"/>
      <c r="G115" s="5"/>
      <c r="H115" s="5"/>
      <c r="I115" s="61" t="e">
        <f>+I113/I80*100</f>
        <v>#DIV/0!</v>
      </c>
      <c r="J115" s="10" t="s">
        <v>42</v>
      </c>
    </row>
    <row r="116" spans="1:10">
      <c r="A116" s="10" t="s">
        <v>62</v>
      </c>
      <c r="B116" s="5"/>
      <c r="C116" s="5"/>
      <c r="D116" s="5"/>
      <c r="E116" s="5"/>
      <c r="F116" s="5"/>
      <c r="G116" s="5"/>
      <c r="H116" s="5"/>
      <c r="I116" s="57">
        <f>+I80-I113</f>
        <v>0</v>
      </c>
      <c r="J116" s="10" t="s">
        <v>21</v>
      </c>
    </row>
    <row r="117" spans="1:10">
      <c r="A117" s="10" t="s">
        <v>63</v>
      </c>
      <c r="B117" s="5"/>
      <c r="C117" s="5"/>
      <c r="D117" s="5"/>
      <c r="E117" s="5"/>
      <c r="F117" s="5"/>
      <c r="G117" s="5"/>
      <c r="H117" s="5"/>
      <c r="I117" s="36"/>
      <c r="J117" s="10"/>
    </row>
    <row r="118" spans="1:10">
      <c r="A118" s="10" t="s">
        <v>64</v>
      </c>
      <c r="B118" s="5"/>
      <c r="C118" s="5"/>
      <c r="D118" s="5"/>
      <c r="E118" s="5"/>
      <c r="F118" s="5"/>
      <c r="G118" s="5"/>
      <c r="H118" s="5"/>
      <c r="I118" s="61" t="e">
        <f>+I116/I80*100</f>
        <v>#DIV/0!</v>
      </c>
      <c r="J118" s="10" t="s">
        <v>42</v>
      </c>
    </row>
    <row r="119" spans="1:10">
      <c r="A119" s="10"/>
      <c r="B119" s="5"/>
      <c r="C119" s="5"/>
      <c r="D119" s="5"/>
      <c r="E119" s="5"/>
      <c r="F119" s="5"/>
      <c r="G119" s="5"/>
      <c r="H119" s="5"/>
      <c r="I119" s="36"/>
      <c r="J119" s="10"/>
    </row>
    <row r="120" spans="1:10">
      <c r="A120" s="37" t="s">
        <v>65</v>
      </c>
      <c r="B120" s="25"/>
      <c r="C120" s="25"/>
      <c r="D120" s="25"/>
      <c r="E120" s="25"/>
      <c r="F120" s="25"/>
      <c r="G120" s="25"/>
      <c r="H120" s="25"/>
      <c r="I120" s="25"/>
      <c r="J120" s="25"/>
    </row>
    <row r="121" spans="1:10">
      <c r="A121" s="38" t="s">
        <v>66</v>
      </c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38" t="s">
        <v>67</v>
      </c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10" t="s">
        <v>68</v>
      </c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10" t="s">
        <v>69</v>
      </c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10" t="s">
        <v>70</v>
      </c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10" t="s">
        <v>71</v>
      </c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26" t="s">
        <v>78</v>
      </c>
      <c r="D130" s="25"/>
      <c r="E130" s="26" t="s">
        <v>80</v>
      </c>
      <c r="F130" s="25"/>
      <c r="G130" s="26" t="s">
        <v>86</v>
      </c>
      <c r="H130" s="26"/>
      <c r="I130" s="26"/>
      <c r="J130" s="5"/>
    </row>
    <row r="131" spans="1:10">
      <c r="A131" s="27" t="s">
        <v>72</v>
      </c>
      <c r="B131" s="23"/>
      <c r="C131" s="28" t="s">
        <v>79</v>
      </c>
      <c r="D131" s="29"/>
      <c r="E131" s="28" t="s">
        <v>81</v>
      </c>
      <c r="F131" s="29"/>
      <c r="G131" s="28" t="s">
        <v>87</v>
      </c>
      <c r="H131" s="28"/>
      <c r="I131" s="28"/>
      <c r="J131" s="5"/>
    </row>
    <row r="132" spans="1:10">
      <c r="A132" s="30" t="s">
        <v>73</v>
      </c>
      <c r="B132" s="4"/>
      <c r="C132" s="62"/>
      <c r="D132" s="34"/>
      <c r="E132" s="33" t="s">
        <v>82</v>
      </c>
      <c r="F132" s="32"/>
      <c r="G132" s="63">
        <f>+C132*3000</f>
        <v>0</v>
      </c>
      <c r="H132" s="31"/>
      <c r="I132" s="31"/>
      <c r="J132" s="10" t="s">
        <v>77</v>
      </c>
    </row>
    <row r="133" spans="1:10">
      <c r="A133" s="30" t="s">
        <v>74</v>
      </c>
      <c r="B133" s="4"/>
      <c r="C133" s="62"/>
      <c r="D133" s="34"/>
      <c r="E133" s="33" t="s">
        <v>83</v>
      </c>
      <c r="F133" s="32"/>
      <c r="G133" s="63">
        <f>+C133*2500</f>
        <v>0</v>
      </c>
      <c r="H133" s="31"/>
      <c r="I133" s="31"/>
      <c r="J133" s="10" t="s">
        <v>77</v>
      </c>
    </row>
    <row r="134" spans="1:10">
      <c r="A134" s="30" t="s">
        <v>75</v>
      </c>
      <c r="B134" s="4"/>
      <c r="C134" s="62"/>
      <c r="D134" s="34"/>
      <c r="E134" s="33" t="s">
        <v>84</v>
      </c>
      <c r="F134" s="32"/>
      <c r="G134" s="63">
        <f>+C134*2000</f>
        <v>0</v>
      </c>
      <c r="H134" s="31"/>
      <c r="I134" s="31"/>
      <c r="J134" s="10" t="s">
        <v>77</v>
      </c>
    </row>
    <row r="135" spans="1:10">
      <c r="A135" s="30" t="s">
        <v>76</v>
      </c>
      <c r="B135" s="4"/>
      <c r="C135" s="62"/>
      <c r="D135" s="34"/>
      <c r="E135" s="33" t="s">
        <v>85</v>
      </c>
      <c r="F135" s="32"/>
      <c r="G135" s="63">
        <f>+C135*1500</f>
        <v>0</v>
      </c>
      <c r="H135" s="31"/>
      <c r="I135" s="31"/>
      <c r="J135" s="10" t="s">
        <v>77</v>
      </c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10" t="s">
        <v>88</v>
      </c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26" t="s">
        <v>78</v>
      </c>
      <c r="D139" s="25"/>
      <c r="E139" s="26" t="s">
        <v>80</v>
      </c>
      <c r="F139" s="25"/>
      <c r="G139" s="26" t="s">
        <v>86</v>
      </c>
      <c r="H139" s="26"/>
      <c r="I139" s="26"/>
      <c r="J139" s="5"/>
    </row>
    <row r="140" spans="1:10">
      <c r="A140" s="27" t="s">
        <v>72</v>
      </c>
      <c r="B140" s="23"/>
      <c r="C140" s="28" t="s">
        <v>79</v>
      </c>
      <c r="D140" s="29"/>
      <c r="E140" s="28" t="s">
        <v>81</v>
      </c>
      <c r="F140" s="29"/>
      <c r="G140" s="28" t="s">
        <v>87</v>
      </c>
      <c r="H140" s="28"/>
      <c r="I140" s="28"/>
      <c r="J140" s="5"/>
    </row>
    <row r="141" spans="1:10">
      <c r="A141" s="30" t="s">
        <v>91</v>
      </c>
      <c r="B141" s="4"/>
      <c r="C141" s="62"/>
      <c r="D141" s="34"/>
      <c r="E141" s="33" t="s">
        <v>89</v>
      </c>
      <c r="F141" s="32"/>
      <c r="G141" s="63">
        <f>+C141*2500</f>
        <v>0</v>
      </c>
      <c r="H141" s="31"/>
      <c r="I141" s="31"/>
      <c r="J141" s="10" t="s">
        <v>77</v>
      </c>
    </row>
    <row r="142" spans="1:10">
      <c r="A142" s="30" t="s">
        <v>92</v>
      </c>
      <c r="B142" s="4"/>
      <c r="C142" s="62"/>
      <c r="D142" s="34"/>
      <c r="E142" s="33" t="s">
        <v>84</v>
      </c>
      <c r="F142" s="32"/>
      <c r="G142" s="63">
        <f>+C142*2000</f>
        <v>0</v>
      </c>
      <c r="H142" s="31"/>
      <c r="I142" s="31"/>
      <c r="J142" s="10" t="s">
        <v>77</v>
      </c>
    </row>
    <row r="143" spans="1:10">
      <c r="A143" s="30" t="s">
        <v>93</v>
      </c>
      <c r="B143" s="4"/>
      <c r="C143" s="62"/>
      <c r="D143" s="34"/>
      <c r="E143" s="33" t="s">
        <v>85</v>
      </c>
      <c r="F143" s="32"/>
      <c r="G143" s="63">
        <f>+C143*1500</f>
        <v>0</v>
      </c>
      <c r="H143" s="31"/>
      <c r="I143" s="31"/>
      <c r="J143" s="10" t="s">
        <v>77</v>
      </c>
    </row>
    <row r="144" spans="1:10">
      <c r="A144" s="30" t="s">
        <v>94</v>
      </c>
      <c r="B144" s="4"/>
      <c r="C144" s="62"/>
      <c r="D144" s="34"/>
      <c r="E144" s="33" t="s">
        <v>90</v>
      </c>
      <c r="F144" s="32"/>
      <c r="G144" s="63">
        <f>+C144*1000</f>
        <v>0</v>
      </c>
      <c r="H144" s="31"/>
      <c r="I144" s="31"/>
      <c r="J144" s="10" t="s">
        <v>77</v>
      </c>
    </row>
    <row r="145" spans="1:10">
      <c r="A145" s="10" t="s">
        <v>95</v>
      </c>
      <c r="B145" s="5"/>
      <c r="C145" s="64">
        <f>+C132+C133+C134+C135+C141+C142+C143+C144</f>
        <v>0</v>
      </c>
      <c r="D145" s="35"/>
      <c r="E145" s="10" t="s">
        <v>99</v>
      </c>
      <c r="F145" s="5"/>
      <c r="G145" s="64">
        <f>+G132+G133+G134+G135+G141+G142+G143+G144</f>
        <v>0</v>
      </c>
      <c r="H145" s="51"/>
      <c r="I145" s="35"/>
      <c r="J145" s="10" t="s">
        <v>77</v>
      </c>
    </row>
    <row r="146" spans="1:10">
      <c r="A146" s="10" t="s">
        <v>96</v>
      </c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10" t="s">
        <v>97</v>
      </c>
      <c r="B147" s="5"/>
      <c r="C147" s="5"/>
      <c r="D147" s="5"/>
      <c r="E147" s="5"/>
      <c r="F147" s="17"/>
      <c r="G147" s="17"/>
      <c r="H147" s="17"/>
      <c r="I147" s="59">
        <f>+G145/1000000</f>
        <v>0</v>
      </c>
      <c r="J147" s="10" t="s">
        <v>21</v>
      </c>
    </row>
    <row r="148" spans="1:10">
      <c r="A148" s="10" t="s">
        <v>98</v>
      </c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10" t="s">
        <v>100</v>
      </c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10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10" t="s">
        <v>101</v>
      </c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10" t="s">
        <v>102</v>
      </c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10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10" t="s">
        <v>103</v>
      </c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10" t="s">
        <v>109</v>
      </c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10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10" t="s">
        <v>104</v>
      </c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10" t="s">
        <v>108</v>
      </c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10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10" t="s">
        <v>114</v>
      </c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10" t="s">
        <v>107</v>
      </c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10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10" t="s">
        <v>105</v>
      </c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10" t="s">
        <v>106</v>
      </c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</sheetData>
  <sheetProtection password="DE59" sheet="1" objects="1" scenarios="1" selectLockedCells="1"/>
  <pageMargins left="0.25" right="0.27" top="0.53" bottom="0.32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ShortTitle xmlns="54976c24-8038-43c1-8d8b-7d46390ecfca" xsi:nil="true"/>
    <YearString xmlns="54976c24-8038-43c1-8d8b-7d46390ecf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EF9C74AEC902438576655F0F15CB67" ma:contentTypeVersion="4" ma:contentTypeDescription="Create a new document." ma:contentTypeScope="" ma:versionID="94586db7fcbb49d1b24e242450c7ddb2">
  <xsd:schema xmlns:xsd="http://www.w3.org/2001/XMLSchema" xmlns:xs="http://www.w3.org/2001/XMLSchema" xmlns:p="http://schemas.microsoft.com/office/2006/metadata/properties" xmlns:ns1="http://schemas.microsoft.com/sharepoint/v3" xmlns:ns2="54976c24-8038-43c1-8d8b-7d46390ecfca" targetNamespace="http://schemas.microsoft.com/office/2006/metadata/properties" ma:root="true" ma:fieldsID="ae3a804b89bb10d77b2f2a5c69063236" ns1:_="" ns2:_="">
    <xsd:import namespace="http://schemas.microsoft.com/sharepoint/v3"/>
    <xsd:import namespace="54976c24-8038-43c1-8d8b-7d46390ecfc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rtTitle" minOccurs="0"/>
                <xsd:element ref="ns2:YearStr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76c24-8038-43c1-8d8b-7d46390ecfca" elementFormDefault="qualified">
    <xsd:import namespace="http://schemas.microsoft.com/office/2006/documentManagement/types"/>
    <xsd:import namespace="http://schemas.microsoft.com/office/infopath/2007/PartnerControls"/>
    <xsd:element name="ShortTitle" ma:index="10" nillable="true" ma:displayName="Short Title" ma:description="Short title (where an abbreviated version is needed) (40 character limit)" ma:internalName="ShortTitle">
      <xsd:simpleType>
        <xsd:restriction base="dms:Text">
          <xsd:maxLength value="40"/>
        </xsd:restriction>
      </xsd:simpleType>
    </xsd:element>
    <xsd:element name="YearString" ma:index="11" nillable="true" ma:displayName="YearString" ma:description="Year stored as a 4-character string" ma:internalName="YearString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B44236-8AC6-406C-ABBB-686EB23FBC16}"/>
</file>

<file path=customXml/itemProps2.xml><?xml version="1.0" encoding="utf-8"?>
<ds:datastoreItem xmlns:ds="http://schemas.openxmlformats.org/officeDocument/2006/customXml" ds:itemID="{A4B93DC3-3ABB-4CFC-A409-16C6DC8A574B}"/>
</file>

<file path=customXml/itemProps3.xml><?xml version="1.0" encoding="utf-8"?>
<ds:datastoreItem xmlns:ds="http://schemas.openxmlformats.org/officeDocument/2006/customXml" ds:itemID="{EAE94A40-C296-4DC3-B367-3792F2664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Illinois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james.casey</dc:creator>
  <cp:lastModifiedBy>james.casey</cp:lastModifiedBy>
  <cp:lastPrinted>2012-09-27T13:40:19Z</cp:lastPrinted>
  <dcterms:created xsi:type="dcterms:W3CDTF">2010-02-11T20:19:21Z</dcterms:created>
  <dcterms:modified xsi:type="dcterms:W3CDTF">2012-10-01T21:36:34Z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0x0101002AEF9C74AEC902438576655F0F15CB67</vt:lpwstr>
  </property>
  <property fmtid="{D5CDD505-2E9C-101B-9397-08002B2CF9AE}" pid="3" name="Order">
    <vt:r8>21000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xd_Signature">
    <vt:bool>false</vt:bool>
  </property>
</Properties>
</file>